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8" i="1"/>
  <c r="F17"/>
  <c r="F15"/>
  <c r="F14"/>
  <c r="F10"/>
  <c r="F9"/>
  <c r="F8"/>
  <c r="F7"/>
  <c r="F6"/>
  <c r="F4"/>
  <c r="G3"/>
  <c r="F3"/>
  <c r="E3"/>
</calcChain>
</file>

<file path=xl/sharedStrings.xml><?xml version="1.0" encoding="utf-8"?>
<sst xmlns="http://schemas.openxmlformats.org/spreadsheetml/2006/main" count="68" uniqueCount="57">
  <si>
    <r>
      <rPr>
        <b/>
        <sz val="16"/>
        <rFont val="黑体"/>
        <family val="3"/>
        <charset val="134"/>
      </rPr>
      <t>序号</t>
    </r>
  </si>
  <si>
    <r>
      <rPr>
        <b/>
        <sz val="16"/>
        <rFont val="黑体"/>
        <family val="3"/>
        <charset val="134"/>
      </rPr>
      <t>预算使用单位</t>
    </r>
  </si>
  <si>
    <r>
      <rPr>
        <b/>
        <sz val="16"/>
        <rFont val="黑体"/>
        <family val="3"/>
        <charset val="134"/>
      </rPr>
      <t>项目名称</t>
    </r>
  </si>
  <si>
    <r>
      <rPr>
        <b/>
        <sz val="16"/>
        <rFont val="黑体"/>
        <family val="3"/>
        <charset val="134"/>
      </rPr>
      <t>工程内容</t>
    </r>
  </si>
  <si>
    <r>
      <rPr>
        <b/>
        <sz val="16"/>
        <rFont val="黑体"/>
        <family val="3"/>
        <charset val="134"/>
      </rPr>
      <t>总投资
（万元）</t>
    </r>
  </si>
  <si>
    <t>2024年资金安排（万元）</t>
  </si>
  <si>
    <t>累计安排资金（万元）</t>
  </si>
  <si>
    <r>
      <rPr>
        <b/>
        <sz val="16"/>
        <rFont val="黑体"/>
        <family val="3"/>
        <charset val="134"/>
      </rPr>
      <t>备注</t>
    </r>
  </si>
  <si>
    <t>合计</t>
  </si>
  <si>
    <t>委本级（铁建处）</t>
  </si>
  <si>
    <t>天津南港工业区交割库项目</t>
  </si>
  <si>
    <t>项目新建两座钢结构仓库及一处堆场，总建筑面积为32856.87平方米。</t>
  </si>
  <si>
    <t>经2024年第42次党委会审议通过，预算资金增加2226.5万元，财政计划文号津财基指〔2024〕121号。</t>
  </si>
  <si>
    <t>天津港远航南货场铁路装车线工程</t>
  </si>
  <si>
    <t>新建远航南货场铁路装车场，装车场内新建2条整列装卸线</t>
  </si>
  <si>
    <t>黄万铁路电气化改造工程（天津段）</t>
  </si>
  <si>
    <t>对既有线路进行电气化改造，其中，黄万线（天津段）37.803公里，进港线12.781公里</t>
  </si>
  <si>
    <t>经2024年第23次党委会审议通过，预算资金增加445.1万元，财政计划文号津财基指〔2024〕44号。</t>
  </si>
  <si>
    <t>天津市静海城市基础设施建设投资集团有限公司专用线项目</t>
  </si>
  <si>
    <t>新建专1线、专2线，总铺轨长度约4.0公里，配设280m×14m×1.1m货物站台1座。</t>
  </si>
  <si>
    <t>经2024年第23次党委会审议通过，预算资金增加434.7万元，财政计划文号津财基指〔2024〕44号。经2024年第42次党委会审议通过，预算资金增加588.9万元，财政计划文号津财基指〔2024〕121号。</t>
  </si>
  <si>
    <t>委本级（综合运输处）</t>
  </si>
  <si>
    <t>中远海运空运北方物流基地项目</t>
  </si>
  <si>
    <t>新建 W1 仓库及冷库、W2仓库及附属设施，规划总建筑面积38371.81 ㎡</t>
  </si>
  <si>
    <t>经2024年第41次党委会审议通过，预算资金由1303.1万元调整为690万元，财政调整计划文号津财基指〔2024〕144号。经2024年第42次党委会审议通过，增加748.9万元，财政计划文号津财基指〔2024〕121号。</t>
  </si>
  <si>
    <t>荣程智运公铁水联运信息互联共享集成应用和“一单制”示范工程</t>
  </si>
  <si>
    <t>新建一体化综合信息服务平台实现跨方式的信息采集、交换、共享和互联互通，为客户提供实时、便捷的信息服务。</t>
  </si>
  <si>
    <t>经2024年第23次党委会审议通过，预算资金增加77.9万，财政计划文号津财基指〔2024〕44号。</t>
  </si>
  <si>
    <t>公路中心</t>
  </si>
  <si>
    <t>天津港集疏运专用货运通道</t>
  </si>
  <si>
    <t>新建高速公路21.3公里。</t>
  </si>
  <si>
    <t>经2024年第41次党委会审议通过，预算资金由6913.4万元调整为12897.8万元，财政调整计划文号津财基指〔2024〕144号。经2024年第42次党委会审议通过，预算资金增加31013.1万元，财政计划文号津财基指〔2024〕121号。</t>
  </si>
  <si>
    <t>港航局</t>
  </si>
  <si>
    <t>天津港汇盛码头南侧集装箱堆场工程</t>
  </si>
  <si>
    <t>新建堆场工程，包括大型有色金属换装仓库、多用途件杂货散货换装仓库、预留拆装箱仓库等，总建筑面积1.8万平方米。</t>
  </si>
  <si>
    <t>天津港汇盛码头有限公司西侧集装箱堆场工程</t>
  </si>
  <si>
    <t>新建集装箱堆场、拆装箱库及其附属设施，项目占地16.1万㎡</t>
  </si>
  <si>
    <t>天津南港工业区新建危险货物集装箱堆场工程项目</t>
  </si>
  <si>
    <t>在南港工业区新建危险货物集装箱堆场，建设内容主要包括新建场地辅建区、集装箱堆存场地、仓库和货棚等。</t>
  </si>
  <si>
    <t>经2024年第41次党委会审议通过，预算资金由3970.4万元调整为629.4万元，财政调整计划文号津财基指〔2024〕144号。</t>
  </si>
  <si>
    <t>清洁能源车辆购置项目</t>
  </si>
  <si>
    <t>天津港物流发展有限公司购置114台清洁能源车辆
天津市远航矿石物流有限公司购置40台清洁能源车辆</t>
  </si>
  <si>
    <t>经2024年第23次党委会审议通过，预算资金增加909万元，财政计划文号津财基指〔2024〕44号。经2024年第41次党委会审议通过，预算资金由971.5万元调整为1515.5万元，财政调整计划文号津财基指〔2024〕144号。</t>
  </si>
  <si>
    <t>天津新港北集装箱中心站第二线束工程</t>
  </si>
  <si>
    <t>项目设计铁道线路等级标准为I级，建设1束980米长的铁路装卸线，配套4台龙门吊，建设拆拼箱库1座5500平米。</t>
  </si>
  <si>
    <t>经2024年第23次党委会审议通过，预算资金增加1909.6万元，财政计划文号津财基指〔2024〕44号。</t>
  </si>
  <si>
    <t>荣程零碳货运绿氢能源制储加一体化项目</t>
  </si>
  <si>
    <t>新建一套1000Nm3/h绿电水电解制氢装置，在已建成的撬装式氢能源技术推广服务站基础上，实施开展加氢站的升级改造，购置安装储氢系统、压缩系统加氢系统、管理控制系统及配套设备。</t>
  </si>
  <si>
    <t>经2024年第41次党委会审议通过，预算资金由1152万元调整为1177.2万元，财政调整计划文号津财基指〔2024〕144号。</t>
  </si>
  <si>
    <t>中创（天津）滨海物流有限公司新建仓库工程</t>
  </si>
  <si>
    <t>建设仓库总建筑规模：17756.07㎡，有效存储和周转铁路下线货物，确保其管理和运输的安全性和保障性，提高海铁联运生产效率和物流效率。</t>
  </si>
  <si>
    <t>经2024年第23次党委会审议通过，预算资金增加287.5万元，财政计划文号津财基指〔2024〕44号。
经2024年第42次党委会审议通过，预算资金增加157.2万元，财政计划文号津财基指〔2024〕121号。</t>
  </si>
  <si>
    <t>港口多式联运作业设备采购</t>
  </si>
  <si>
    <t>1.天津港物流发展有限公司购置纯电动正面吊5台
2.天津港远航国际矿石码头有限公司购置门机8台、散货门机自动化改造9台
3.天津港第四港埠有限公司购置门机7台
4.天津港中煤华能煤码头有限公司购置门机7台
5.天津港第一港埠有限公司购置门机1台</t>
  </si>
  <si>
    <t>经2024年第23次党委会审议通过，预算资金增加3982.9万元，财政计划文号津财基指〔2024〕44号。
经2024年第42次党委会审议通过，预算资金增加1965.4万元，财政计划文号津财基指〔2024〕121号。</t>
  </si>
  <si>
    <t>注：国家综合货运枢纽补链强链资金预算安排经2023年第45次委党委会（2023年12月12日）、2024年第23次委党委会（2024年5月28日）、2024年第41次委党委会（2024年11月13日）、2024年第42次委党委会（2024年11月25日）审议通过。</t>
  </si>
  <si>
    <t>2024年国家综合货运枢纽补链强链资金分配表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</si>
</sst>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_);[Red]\(0.0\)"/>
    <numFmt numFmtId="178" formatCode="0.0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36"/>
      <name val="方正小标宋简体"/>
      <family val="3"/>
      <charset val="134"/>
    </font>
    <font>
      <b/>
      <sz val="16"/>
      <name val="Times New Roman"/>
      <family val="1"/>
    </font>
    <font>
      <b/>
      <sz val="16"/>
      <name val="黑体"/>
      <family val="3"/>
      <charset val="134"/>
    </font>
    <font>
      <b/>
      <sz val="16"/>
      <name val="宋体"/>
      <family val="3"/>
      <charset val="134"/>
    </font>
    <font>
      <b/>
      <sz val="14"/>
      <name val="Times New Roman"/>
      <family val="1"/>
    </font>
    <font>
      <sz val="16"/>
      <name val="黑体"/>
      <family val="3"/>
      <charset val="134"/>
    </font>
    <font>
      <sz val="16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176" fontId="3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176" fontId="5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78" fontId="7" fillId="0" borderId="1" xfId="0" applyNumberFormat="1" applyFont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</cellXfs>
  <cellStyles count="1">
    <cellStyle name="常规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C2" sqref="C2"/>
    </sheetView>
  </sheetViews>
  <sheetFormatPr defaultColWidth="9" defaultRowHeight="13.5"/>
  <cols>
    <col min="1" max="1" width="11.875" style="2" customWidth="1"/>
    <col min="2" max="2" width="16.375" style="2" customWidth="1"/>
    <col min="3" max="3" width="49.5" style="2" customWidth="1"/>
    <col min="4" max="4" width="70.375" style="2" hidden="1" customWidth="1"/>
    <col min="5" max="5" width="20.25" style="2" customWidth="1"/>
    <col min="6" max="7" width="24.25" style="2" customWidth="1"/>
    <col min="8" max="8" width="57.25" style="2" customWidth="1"/>
    <col min="9" max="9" width="15.125" style="2" customWidth="1"/>
    <col min="10" max="16384" width="9" style="2"/>
  </cols>
  <sheetData>
    <row r="1" spans="1:8" ht="66.75" customHeight="1">
      <c r="A1" s="1" t="s">
        <v>56</v>
      </c>
      <c r="B1" s="1"/>
      <c r="C1" s="1"/>
      <c r="D1" s="1"/>
      <c r="E1" s="1"/>
      <c r="F1" s="1"/>
      <c r="G1" s="1"/>
      <c r="H1" s="1"/>
    </row>
    <row r="2" spans="1:8" s="6" customFormat="1" ht="52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5" t="s">
        <v>7</v>
      </c>
    </row>
    <row r="3" spans="1:8" s="12" customFormat="1" ht="52.5" customHeight="1">
      <c r="A3" s="7" t="s">
        <v>8</v>
      </c>
      <c r="B3" s="8"/>
      <c r="C3" s="8"/>
      <c r="D3" s="9"/>
      <c r="E3" s="3">
        <f>SUM(E4:E18)</f>
        <v>2005851.4559999998</v>
      </c>
      <c r="F3" s="10">
        <f>SUM(F4:F18)</f>
        <v>90996.7</v>
      </c>
      <c r="G3" s="3">
        <f>SUM(G4:G18)</f>
        <v>128667.99595000001</v>
      </c>
      <c r="H3" s="11"/>
    </row>
    <row r="4" spans="1:8" s="12" customFormat="1" ht="84.75" customHeight="1">
      <c r="A4" s="13">
        <v>1</v>
      </c>
      <c r="B4" s="13" t="s">
        <v>9</v>
      </c>
      <c r="C4" s="14" t="s">
        <v>10</v>
      </c>
      <c r="D4" s="14" t="s">
        <v>11</v>
      </c>
      <c r="E4" s="13">
        <v>19947</v>
      </c>
      <c r="F4" s="15">
        <f>2308.4+2226.5</f>
        <v>4534.8999999999996</v>
      </c>
      <c r="G4" s="15">
        <v>5034</v>
      </c>
      <c r="H4" s="16" t="s">
        <v>12</v>
      </c>
    </row>
    <row r="5" spans="1:8" s="12" customFormat="1" ht="84.75" customHeight="1">
      <c r="A5" s="13">
        <v>2</v>
      </c>
      <c r="B5" s="13" t="s">
        <v>9</v>
      </c>
      <c r="C5" s="14" t="s">
        <v>13</v>
      </c>
      <c r="D5" s="14" t="s">
        <v>14</v>
      </c>
      <c r="E5" s="13">
        <v>36150</v>
      </c>
      <c r="F5" s="15">
        <v>1465.8</v>
      </c>
      <c r="G5" s="15">
        <v>5653.8</v>
      </c>
      <c r="H5" s="14"/>
    </row>
    <row r="6" spans="1:8" s="12" customFormat="1" ht="84.75" customHeight="1">
      <c r="A6" s="13">
        <v>3</v>
      </c>
      <c r="B6" s="13" t="s">
        <v>9</v>
      </c>
      <c r="C6" s="14" t="s">
        <v>15</v>
      </c>
      <c r="D6" s="14" t="s">
        <v>16</v>
      </c>
      <c r="E6" s="13">
        <v>48837</v>
      </c>
      <c r="F6" s="15">
        <f>1215.4+445.1</f>
        <v>1660.5</v>
      </c>
      <c r="G6" s="15">
        <v>3613.2</v>
      </c>
      <c r="H6" s="16" t="s">
        <v>17</v>
      </c>
    </row>
    <row r="7" spans="1:8" s="12" customFormat="1" ht="151.5" customHeight="1">
      <c r="A7" s="13">
        <v>4</v>
      </c>
      <c r="B7" s="13" t="s">
        <v>9</v>
      </c>
      <c r="C7" s="14" t="s">
        <v>18</v>
      </c>
      <c r="D7" s="14" t="s">
        <v>19</v>
      </c>
      <c r="E7" s="13">
        <v>48753.93</v>
      </c>
      <c r="F7" s="15">
        <f>1187.1+434.7+588.9</f>
        <v>2210.6999999999998</v>
      </c>
      <c r="G7" s="15">
        <v>2834.6</v>
      </c>
      <c r="H7" s="16" t="s">
        <v>20</v>
      </c>
    </row>
    <row r="8" spans="1:8" s="12" customFormat="1" ht="114.75" customHeight="1">
      <c r="A8" s="13">
        <v>5</v>
      </c>
      <c r="B8" s="13" t="s">
        <v>21</v>
      </c>
      <c r="C8" s="14" t="s">
        <v>22</v>
      </c>
      <c r="D8" s="14" t="s">
        <v>23</v>
      </c>
      <c r="E8" s="13">
        <v>26904</v>
      </c>
      <c r="F8" s="15">
        <f>690+748.9</f>
        <v>1438.9</v>
      </c>
      <c r="G8" s="15">
        <v>3435.1</v>
      </c>
      <c r="H8" s="16" t="s">
        <v>24</v>
      </c>
    </row>
    <row r="9" spans="1:8" s="12" customFormat="1" ht="84.75" customHeight="1">
      <c r="A9" s="13">
        <v>6</v>
      </c>
      <c r="B9" s="13" t="s">
        <v>21</v>
      </c>
      <c r="C9" s="14" t="s">
        <v>25</v>
      </c>
      <c r="D9" s="14" t="s">
        <v>26</v>
      </c>
      <c r="E9" s="13">
        <v>1600</v>
      </c>
      <c r="F9" s="15">
        <f>212.8+77.9</f>
        <v>290.70000000000005</v>
      </c>
      <c r="G9" s="15">
        <v>572.20000000000005</v>
      </c>
      <c r="H9" s="16" t="s">
        <v>27</v>
      </c>
    </row>
    <row r="10" spans="1:8" s="12" customFormat="1" ht="136.5" customHeight="1">
      <c r="A10" s="13">
        <v>7</v>
      </c>
      <c r="B10" s="13" t="s">
        <v>28</v>
      </c>
      <c r="C10" s="14" t="s">
        <v>29</v>
      </c>
      <c r="D10" s="14" t="s">
        <v>30</v>
      </c>
      <c r="E10" s="17">
        <v>1584491</v>
      </c>
      <c r="F10" s="15">
        <f>12897.8+31013.1</f>
        <v>43910.899999999994</v>
      </c>
      <c r="G10" s="15">
        <v>57839.4</v>
      </c>
      <c r="H10" s="16" t="s">
        <v>31</v>
      </c>
    </row>
    <row r="11" spans="1:8" s="12" customFormat="1" ht="84.75" customHeight="1">
      <c r="A11" s="13">
        <v>8</v>
      </c>
      <c r="B11" s="13" t="s">
        <v>32</v>
      </c>
      <c r="C11" s="14" t="s">
        <v>33</v>
      </c>
      <c r="D11" s="14" t="s">
        <v>34</v>
      </c>
      <c r="E11" s="13">
        <v>55976.38</v>
      </c>
      <c r="F11" s="15">
        <v>4995.8999999999996</v>
      </c>
      <c r="G11" s="15">
        <v>6580.6</v>
      </c>
      <c r="H11" s="14"/>
    </row>
    <row r="12" spans="1:8" s="12" customFormat="1" ht="84.75" customHeight="1">
      <c r="A12" s="13">
        <v>9</v>
      </c>
      <c r="B12" s="13" t="s">
        <v>32</v>
      </c>
      <c r="C12" s="14" t="s">
        <v>35</v>
      </c>
      <c r="D12" s="14" t="s">
        <v>36</v>
      </c>
      <c r="E12" s="13">
        <v>34348</v>
      </c>
      <c r="F12" s="18">
        <v>3582.5</v>
      </c>
      <c r="G12" s="15">
        <v>4704.5</v>
      </c>
      <c r="H12" s="14"/>
    </row>
    <row r="13" spans="1:8" s="12" customFormat="1" ht="84.75" customHeight="1">
      <c r="A13" s="13">
        <v>10</v>
      </c>
      <c r="B13" s="13" t="s">
        <v>32</v>
      </c>
      <c r="C13" s="14" t="s">
        <v>37</v>
      </c>
      <c r="D13" s="14" t="s">
        <v>38</v>
      </c>
      <c r="E13" s="13">
        <v>50795</v>
      </c>
      <c r="F13" s="15">
        <v>629.4</v>
      </c>
      <c r="G13" s="15">
        <v>7796.4959500000004</v>
      </c>
      <c r="H13" s="14" t="s">
        <v>39</v>
      </c>
    </row>
    <row r="14" spans="1:8" s="12" customFormat="1" ht="152.25" customHeight="1">
      <c r="A14" s="13">
        <v>11</v>
      </c>
      <c r="B14" s="13" t="s">
        <v>32</v>
      </c>
      <c r="C14" s="14" t="s">
        <v>40</v>
      </c>
      <c r="D14" s="14" t="s">
        <v>41</v>
      </c>
      <c r="E14" s="13">
        <v>14630</v>
      </c>
      <c r="F14" s="15">
        <f>1515.5+909</f>
        <v>2424.5</v>
      </c>
      <c r="G14" s="15">
        <v>4560.6000000000004</v>
      </c>
      <c r="H14" s="14" t="s">
        <v>42</v>
      </c>
    </row>
    <row r="15" spans="1:8" s="12" customFormat="1" ht="84.75" customHeight="1">
      <c r="A15" s="13">
        <v>12</v>
      </c>
      <c r="B15" s="13" t="s">
        <v>32</v>
      </c>
      <c r="C15" s="19" t="s">
        <v>43</v>
      </c>
      <c r="D15" s="19" t="s">
        <v>44</v>
      </c>
      <c r="E15" s="20">
        <v>35000</v>
      </c>
      <c r="F15" s="15">
        <f>5214.8+1909.6</f>
        <v>7124.4</v>
      </c>
      <c r="G15" s="15">
        <v>7124.4</v>
      </c>
      <c r="H15" s="19" t="s">
        <v>45</v>
      </c>
    </row>
    <row r="16" spans="1:8" s="12" customFormat="1" ht="84.75" customHeight="1">
      <c r="A16" s="13">
        <v>13</v>
      </c>
      <c r="B16" s="13" t="s">
        <v>32</v>
      </c>
      <c r="C16" s="14" t="s">
        <v>46</v>
      </c>
      <c r="D16" s="14" t="s">
        <v>47</v>
      </c>
      <c r="E16" s="13">
        <v>2880</v>
      </c>
      <c r="F16" s="15">
        <v>1177.2</v>
      </c>
      <c r="G16" s="15">
        <v>1177.2</v>
      </c>
      <c r="H16" s="14" t="s">
        <v>48</v>
      </c>
    </row>
    <row r="17" spans="1:8" s="12" customFormat="1" ht="125.25" customHeight="1">
      <c r="A17" s="13">
        <v>14</v>
      </c>
      <c r="B17" s="13" t="s">
        <v>32</v>
      </c>
      <c r="C17" s="14" t="s">
        <v>49</v>
      </c>
      <c r="D17" s="14" t="s">
        <v>50</v>
      </c>
      <c r="E17" s="13">
        <v>3472.8</v>
      </c>
      <c r="F17" s="15">
        <f>729.9+287.5+157.2</f>
        <v>1174.5999999999999</v>
      </c>
      <c r="G17" s="15">
        <v>1174.5999999999999</v>
      </c>
      <c r="H17" s="14" t="s">
        <v>51</v>
      </c>
    </row>
    <row r="18" spans="1:8" s="12" customFormat="1" ht="119.1" customHeight="1">
      <c r="A18" s="13">
        <v>15</v>
      </c>
      <c r="B18" s="13" t="s">
        <v>32</v>
      </c>
      <c r="C18" s="14" t="s">
        <v>52</v>
      </c>
      <c r="D18" s="14" t="s">
        <v>53</v>
      </c>
      <c r="E18" s="13">
        <v>42066.345999999998</v>
      </c>
      <c r="F18" s="15">
        <f>8427.5+3982.9+1965.4</f>
        <v>14375.8</v>
      </c>
      <c r="G18" s="15">
        <v>16567.3</v>
      </c>
      <c r="H18" s="14" t="s">
        <v>54</v>
      </c>
    </row>
    <row r="19" spans="1:8" ht="39.75" customHeight="1">
      <c r="A19" s="21" t="s">
        <v>55</v>
      </c>
      <c r="B19" s="21"/>
      <c r="C19" s="21"/>
      <c r="D19" s="21"/>
      <c r="E19" s="21"/>
      <c r="F19" s="21"/>
      <c r="G19" s="21"/>
      <c r="H19" s="21"/>
    </row>
  </sheetData>
  <mergeCells count="3">
    <mergeCell ref="A1:H1"/>
    <mergeCell ref="A3:D3"/>
    <mergeCell ref="A19:H19"/>
  </mergeCells>
  <phoneticPr fontId="1" type="noConversion"/>
  <conditionalFormatting sqref="E3:G18">
    <cfRule type="cellIs" dxfId="1" priority="1" operator="equal">
      <formula>0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2025-05-06T07:10:28Z</dcterms:modified>
</cp:coreProperties>
</file>