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3" lockStructure="1"/>
  <bookViews>
    <workbookView windowWidth="21600" windowHeight="9840" tabRatio="1000"/>
  </bookViews>
  <sheets>
    <sheet name="100章" sheetId="1" r:id="rId1"/>
    <sheet name="200章" sheetId="2" r:id="rId2"/>
    <sheet name="300章" sheetId="3" r:id="rId3"/>
    <sheet name="400章" sheetId="4" r:id="rId4"/>
    <sheet name="汇总" sheetId="6" r:id="rId5"/>
  </sheets>
  <calcPr calcId="144525"/>
</workbook>
</file>

<file path=xl/sharedStrings.xml><?xml version="1.0" encoding="utf-8"?>
<sst xmlns="http://schemas.openxmlformats.org/spreadsheetml/2006/main" count="133" uniqueCount="83">
  <si>
    <t>工程量清单</t>
  </si>
  <si>
    <r>
      <rPr>
        <sz val="11"/>
        <rFont val="宋体"/>
        <charset val="134"/>
      </rPr>
      <t>清单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100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总则</t>
    </r>
    <r>
      <rPr>
        <sz val="11"/>
        <rFont val="Times New Roman"/>
        <charset val="134"/>
      </rPr>
      <t xml:space="preserve">                                             </t>
    </r>
  </si>
  <si>
    <t>子目号</t>
  </si>
  <si>
    <t>子   目   名   称</t>
  </si>
  <si>
    <t>单位</t>
  </si>
  <si>
    <t>数量</t>
  </si>
  <si>
    <t xml:space="preserve">单 价        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</si>
  <si>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价</t>
    </r>
  </si>
  <si>
    <t>备注</t>
  </si>
  <si>
    <t>101－1</t>
  </si>
  <si>
    <t>保险费</t>
  </si>
  <si>
    <t>－a</t>
  </si>
  <si>
    <t>按合同条款规定，提供建筑工程一切险</t>
  </si>
  <si>
    <t>总额</t>
  </si>
  <si>
    <t>－b</t>
  </si>
  <si>
    <t>按合同条款规定，提供安全生产责任险（含第三者责任险）</t>
  </si>
  <si>
    <t>-c</t>
  </si>
  <si>
    <t>工伤保险</t>
  </si>
  <si>
    <t>102－1</t>
  </si>
  <si>
    <t>竣工文件</t>
  </si>
  <si>
    <t>102－2</t>
  </si>
  <si>
    <t>施工环保费</t>
  </si>
  <si>
    <t>102－3</t>
  </si>
  <si>
    <t>安全生产费用、交通疏导费及其他费用</t>
  </si>
  <si>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清单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100章合计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人民币</t>
    </r>
  </si>
  <si>
    <t>元</t>
  </si>
  <si>
    <r>
      <rPr>
        <sz val="11"/>
        <rFont val="宋体"/>
        <charset val="134"/>
      </rPr>
      <t>清单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200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路基</t>
    </r>
    <r>
      <rPr>
        <sz val="11"/>
        <rFont val="Times New Roman"/>
        <charset val="134"/>
      </rPr>
      <t xml:space="preserve">                                                  </t>
    </r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</si>
  <si>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价</t>
    </r>
    <r>
      <rPr>
        <sz val="11"/>
        <rFont val="Times New Roman"/>
        <charset val="134"/>
      </rPr>
      <t xml:space="preserve">    </t>
    </r>
  </si>
  <si>
    <t>202-2</t>
  </si>
  <si>
    <t>挖除旧路面</t>
  </si>
  <si>
    <t>-b</t>
  </si>
  <si>
    <t>沥青混凝土路面</t>
  </si>
  <si>
    <t>-(1)</t>
  </si>
  <si>
    <t>铣刨旧路面（含弃运）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</si>
  <si>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</si>
  <si>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含弃运</t>
  </si>
  <si>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清单200章合计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人民币</t>
    </r>
  </si>
  <si>
    <r>
      <rPr>
        <sz val="11"/>
        <rFont val="宋体"/>
        <charset val="134"/>
      </rPr>
      <t>清单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 xml:space="preserve"> 3</t>
    </r>
    <r>
      <rPr>
        <sz val="11"/>
        <rFont val="宋体"/>
        <charset val="134"/>
      </rPr>
      <t>00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路面</t>
    </r>
    <r>
      <rPr>
        <sz val="11"/>
        <rFont val="Times New Roman"/>
        <charset val="134"/>
      </rPr>
      <t xml:space="preserve">                                            </t>
    </r>
  </si>
  <si>
    <t>307-1</t>
  </si>
  <si>
    <t>沥青稳定碎石基层(ATB)</t>
  </si>
  <si>
    <t>-a</t>
  </si>
  <si>
    <t>12cm沥青碎石ATB-30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</si>
  <si>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</si>
  <si>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308-2</t>
  </si>
  <si>
    <t>黏层</t>
  </si>
  <si>
    <t>310-1</t>
  </si>
  <si>
    <t>沥青表面处置</t>
  </si>
  <si>
    <t>1cm多功能薄层罩面</t>
  </si>
  <si>
    <t>310-2</t>
  </si>
  <si>
    <t>封层</t>
  </si>
  <si>
    <t>SBS改性热沥青+热拌碎石下封层</t>
  </si>
  <si>
    <t>311-1</t>
  </si>
  <si>
    <t>细粒式改性沥青混合料路面</t>
  </si>
  <si>
    <t>5cm玄武岩改性沥青混凝土AC-13C（含0.4%抗车辙剂）</t>
  </si>
  <si>
    <t>含0.4%抗车辙剂</t>
  </si>
  <si>
    <t>5cm玄武岩改性沥青混凝土AC-13C</t>
  </si>
  <si>
    <t>-d</t>
  </si>
  <si>
    <t>6cm改性沥青混凝土AC-20</t>
  </si>
  <si>
    <t>315-1</t>
  </si>
  <si>
    <t>抗裂贴</t>
  </si>
  <si>
    <t>纵向抗裂贴48cm</t>
  </si>
  <si>
    <t>m</t>
  </si>
  <si>
    <t>横向抗裂贴32cm</t>
  </si>
  <si>
    <t>立面贴</t>
  </si>
  <si>
    <t xml:space="preserve">                 清单300章合计    人民币</t>
  </si>
  <si>
    <r>
      <rPr>
        <sz val="11"/>
        <rFont val="宋体"/>
        <charset val="134"/>
      </rPr>
      <t>清单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400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桥梁、涵洞</t>
    </r>
    <r>
      <rPr>
        <sz val="11"/>
        <rFont val="Times New Roman"/>
        <charset val="134"/>
      </rPr>
      <t xml:space="preserve">                                                                      </t>
    </r>
  </si>
  <si>
    <t>415-3</t>
  </si>
  <si>
    <t>防水层</t>
  </si>
  <si>
    <t>热喷SBS改性沥青+热拌碎石防水层(含凿毛)</t>
  </si>
  <si>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清单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00章合计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人民币</t>
    </r>
  </si>
  <si>
    <t>5.2 投标报价汇总表</t>
  </si>
  <si>
    <t>工程名称：京哈高速公路2022年养护工程道路工程施工招标</t>
  </si>
  <si>
    <t>序号</t>
  </si>
  <si>
    <t>章次</t>
  </si>
  <si>
    <t>科   目   名   称</t>
  </si>
  <si>
    <t>金   额 (元)</t>
  </si>
  <si>
    <t>总则</t>
  </si>
  <si>
    <t>路基</t>
  </si>
  <si>
    <t>路面</t>
  </si>
  <si>
    <t>桥梁、涵洞</t>
  </si>
  <si>
    <t>第100章～400章清单合计</t>
  </si>
  <si>
    <t>暂列金额（第100章～400章清单合计的3％）</t>
  </si>
  <si>
    <t>合  计 (6+7)＝8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</si>
</sst>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_"/>
    <numFmt numFmtId="177" formatCode="0.00_ "/>
    <numFmt numFmtId="178" formatCode="0.00;[Red]0.00"/>
    <numFmt numFmtId="179" formatCode="0_ "/>
    <numFmt numFmtId="180" formatCode="0.0_ "/>
    <numFmt numFmtId="181" formatCode="0;[Red]0"/>
  </numFmts>
  <fonts count="35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0" borderId="0"/>
    <xf numFmtId="0" fontId="19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/>
  </cellStyleXfs>
  <cellXfs count="6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Fill="1">
      <alignment vertical="center"/>
    </xf>
    <xf numFmtId="0" fontId="11" fillId="0" borderId="0" xfId="0" applyFont="1">
      <alignment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Zeros="0" tabSelected="1" view="pageBreakPreview" zoomScaleNormal="100" workbookViewId="0">
      <selection activeCell="F11" sqref="F11"/>
    </sheetView>
  </sheetViews>
  <sheetFormatPr defaultColWidth="9" defaultRowHeight="24.95" customHeight="1" outlineLevelCol="6"/>
  <cols>
    <col min="1" max="1" width="8.63333333333333" style="49" customWidth="1"/>
    <col min="2" max="2" width="37" style="50" customWidth="1"/>
    <col min="3" max="3" width="6.63333333333333" style="51" customWidth="1"/>
    <col min="4" max="4" width="7.13333333333333" style="52" customWidth="1"/>
    <col min="5" max="5" width="10.875" style="53" customWidth="1"/>
    <col min="6" max="6" width="10.875" style="54" customWidth="1"/>
    <col min="7" max="7" width="6.875" style="52" customWidth="1"/>
    <col min="8" max="16384" width="9" style="52"/>
  </cols>
  <sheetData>
    <row r="1" ht="39" customHeight="1" spans="1:7">
      <c r="A1" s="55" t="s">
        <v>0</v>
      </c>
      <c r="B1" s="55"/>
      <c r="C1" s="55"/>
      <c r="D1" s="55"/>
      <c r="E1" s="55"/>
      <c r="F1" s="55"/>
      <c r="G1" s="55"/>
    </row>
    <row r="2" ht="23" customHeight="1" spans="1:7">
      <c r="A2" s="30" t="s">
        <v>1</v>
      </c>
      <c r="B2" s="31"/>
      <c r="C2" s="31"/>
      <c r="D2" s="31"/>
      <c r="E2" s="31"/>
      <c r="F2" s="31"/>
      <c r="G2" s="31"/>
    </row>
    <row r="3" ht="33" customHeight="1" spans="1:7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</row>
    <row r="4" customHeight="1" spans="1:7">
      <c r="A4" s="56" t="s">
        <v>9</v>
      </c>
      <c r="B4" s="57" t="s">
        <v>10</v>
      </c>
      <c r="C4" s="58"/>
      <c r="D4" s="59"/>
      <c r="E4" s="60"/>
      <c r="F4" s="58"/>
      <c r="G4" s="58"/>
    </row>
    <row r="5" ht="27" customHeight="1" spans="1:7">
      <c r="A5" s="56" t="s">
        <v>11</v>
      </c>
      <c r="B5" s="57" t="s">
        <v>12</v>
      </c>
      <c r="C5" s="19" t="s">
        <v>13</v>
      </c>
      <c r="D5" s="58">
        <v>1</v>
      </c>
      <c r="E5" s="61">
        <f>SUM(F8:F10,汇总!D5:D7)*0.0032</f>
        <v>0</v>
      </c>
      <c r="F5" s="62">
        <f t="shared" ref="F5:F11" si="0">ROUND(D5*E5,0)</f>
        <v>0</v>
      </c>
      <c r="G5" s="58"/>
    </row>
    <row r="6" ht="27" customHeight="1" spans="1:7">
      <c r="A6" s="56" t="s">
        <v>14</v>
      </c>
      <c r="B6" s="63" t="s">
        <v>15</v>
      </c>
      <c r="C6" s="19" t="s">
        <v>13</v>
      </c>
      <c r="D6" s="58">
        <v>1</v>
      </c>
      <c r="E6" s="61">
        <f>SUM(F8:F10,汇总!D5:D7)*0.0008</f>
        <v>0</v>
      </c>
      <c r="F6" s="62">
        <f t="shared" si="0"/>
        <v>0</v>
      </c>
      <c r="G6" s="58"/>
    </row>
    <row r="7" ht="27" customHeight="1" spans="1:7">
      <c r="A7" s="56" t="s">
        <v>16</v>
      </c>
      <c r="B7" s="57" t="s">
        <v>17</v>
      </c>
      <c r="C7" s="19" t="s">
        <v>13</v>
      </c>
      <c r="D7" s="58">
        <v>1</v>
      </c>
      <c r="E7" s="61">
        <f>SUM(F8:F10,汇总!D5:D7)*0.00066</f>
        <v>0</v>
      </c>
      <c r="F7" s="62">
        <f t="shared" si="0"/>
        <v>0</v>
      </c>
      <c r="G7" s="58"/>
    </row>
    <row r="8" ht="27" customHeight="1" spans="1:7">
      <c r="A8" s="56" t="s">
        <v>18</v>
      </c>
      <c r="B8" s="57" t="s">
        <v>19</v>
      </c>
      <c r="C8" s="19" t="s">
        <v>13</v>
      </c>
      <c r="D8" s="58">
        <v>1</v>
      </c>
      <c r="E8" s="64"/>
      <c r="F8" s="62">
        <f t="shared" si="0"/>
        <v>0</v>
      </c>
      <c r="G8" s="65"/>
    </row>
    <row r="9" ht="33.75" customHeight="1" spans="1:7">
      <c r="A9" s="56" t="s">
        <v>20</v>
      </c>
      <c r="B9" s="57" t="s">
        <v>21</v>
      </c>
      <c r="C9" s="19" t="s">
        <v>13</v>
      </c>
      <c r="D9" s="58">
        <v>1</v>
      </c>
      <c r="E9" s="61"/>
      <c r="F9" s="62">
        <f t="shared" si="0"/>
        <v>0</v>
      </c>
      <c r="G9" s="58"/>
    </row>
    <row r="10" ht="35.25" customHeight="1" spans="1:7">
      <c r="A10" s="42" t="s">
        <v>22</v>
      </c>
      <c r="B10" s="57" t="s">
        <v>23</v>
      </c>
      <c r="C10" s="19" t="s">
        <v>13</v>
      </c>
      <c r="D10" s="58">
        <v>1</v>
      </c>
      <c r="E10" s="61"/>
      <c r="F10" s="62">
        <f t="shared" si="0"/>
        <v>0</v>
      </c>
      <c r="G10" s="58"/>
    </row>
    <row r="11" ht="41.25" customHeight="1" spans="1:7">
      <c r="A11" s="66" t="s">
        <v>24</v>
      </c>
      <c r="B11" s="66"/>
      <c r="C11" s="67"/>
      <c r="D11" s="67"/>
      <c r="E11" s="67"/>
      <c r="F11" s="68">
        <f>SUM(F5:F10)</f>
        <v>0</v>
      </c>
      <c r="G11" s="67" t="s">
        <v>25</v>
      </c>
    </row>
    <row r="14" ht="30" customHeight="1"/>
  </sheetData>
  <sheetProtection password="E783" sheet="1" objects="1"/>
  <protectedRanges>
    <protectedRange sqref="E8:E10" name="区域1"/>
  </protectedRanges>
  <mergeCells count="3">
    <mergeCell ref="A1:G1"/>
    <mergeCell ref="A2:G2"/>
    <mergeCell ref="A11:B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Zeros="0" view="pageBreakPreview" zoomScaleNormal="100" workbookViewId="0">
      <selection activeCell="F6" sqref="F6"/>
    </sheetView>
  </sheetViews>
  <sheetFormatPr defaultColWidth="9" defaultRowHeight="13.5" outlineLevelRow="6" outlineLevelCol="6"/>
  <cols>
    <col min="2" max="2" width="19.5" customWidth="1"/>
    <col min="5" max="6" width="15" customWidth="1"/>
    <col min="8" max="8" width="10.5583333333333"/>
  </cols>
  <sheetData>
    <row r="1" s="44" customFormat="1" ht="38" customHeight="1" spans="1:7">
      <c r="A1" s="47" t="s">
        <v>0</v>
      </c>
      <c r="B1" s="47"/>
      <c r="C1" s="47"/>
      <c r="D1" s="47"/>
      <c r="E1" s="47"/>
      <c r="F1" s="47"/>
      <c r="G1" s="47"/>
    </row>
    <row r="2" s="44" customFormat="1" ht="26" customHeight="1" spans="1:7">
      <c r="A2" s="30" t="s">
        <v>26</v>
      </c>
      <c r="B2" s="31"/>
      <c r="C2" s="31"/>
      <c r="D2" s="31"/>
      <c r="E2" s="31"/>
      <c r="F2" s="31"/>
      <c r="G2" s="31"/>
    </row>
    <row r="3" s="12" customFormat="1" ht="36" customHeight="1" spans="1:7">
      <c r="A3" s="17" t="s">
        <v>2</v>
      </c>
      <c r="B3" s="19" t="s">
        <v>3</v>
      </c>
      <c r="C3" s="19" t="s">
        <v>4</v>
      </c>
      <c r="D3" s="7" t="s">
        <v>5</v>
      </c>
      <c r="E3" s="33" t="s">
        <v>6</v>
      </c>
      <c r="F3" s="18" t="s">
        <v>27</v>
      </c>
      <c r="G3" s="17" t="s">
        <v>8</v>
      </c>
    </row>
    <row r="4" s="12" customFormat="1" ht="36" customHeight="1" spans="1:7">
      <c r="A4" s="17" t="s">
        <v>28</v>
      </c>
      <c r="B4" s="19" t="s">
        <v>29</v>
      </c>
      <c r="C4" s="19"/>
      <c r="D4" s="7"/>
      <c r="E4" s="33"/>
      <c r="F4" s="37"/>
      <c r="G4" s="19"/>
    </row>
    <row r="5" s="12" customFormat="1" ht="36" customHeight="1" spans="1:7">
      <c r="A5" s="17" t="s">
        <v>30</v>
      </c>
      <c r="B5" s="19" t="s">
        <v>31</v>
      </c>
      <c r="C5" s="19"/>
      <c r="D5" s="7"/>
      <c r="E5" s="33"/>
      <c r="F5" s="37"/>
      <c r="G5" s="19"/>
    </row>
    <row r="6" s="45" customFormat="1" ht="36" customHeight="1" spans="1:7">
      <c r="A6" s="17" t="s">
        <v>32</v>
      </c>
      <c r="B6" s="19" t="s">
        <v>33</v>
      </c>
      <c r="C6" s="19" t="s">
        <v>34</v>
      </c>
      <c r="D6" s="7">
        <v>3175.4</v>
      </c>
      <c r="E6" s="7"/>
      <c r="F6" s="37">
        <f>ROUND(D6*E6,0)</f>
        <v>0</v>
      </c>
      <c r="G6" s="19" t="s">
        <v>35</v>
      </c>
    </row>
    <row r="7" s="46" customFormat="1" ht="36" customHeight="1" spans="1:7">
      <c r="A7" s="48" t="s">
        <v>36</v>
      </c>
      <c r="B7" s="48"/>
      <c r="C7" s="22"/>
      <c r="D7" s="22"/>
      <c r="E7" s="22"/>
      <c r="F7" s="43">
        <f>SUM(F4:F6)</f>
        <v>0</v>
      </c>
      <c r="G7" s="22" t="s">
        <v>25</v>
      </c>
    </row>
  </sheetData>
  <sheetProtection password="E783" sheet="1" objects="1"/>
  <protectedRanges>
    <protectedRange sqref="E4:E6" name="区域1"/>
  </protectedRanges>
  <mergeCells count="3">
    <mergeCell ref="A1:G1"/>
    <mergeCell ref="A2:G2"/>
    <mergeCell ref="A7:D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Zeros="0" view="pageBreakPreview" zoomScaleNormal="100" topLeftCell="A7" workbookViewId="0">
      <selection activeCell="F11" sqref="F11"/>
    </sheetView>
  </sheetViews>
  <sheetFormatPr defaultColWidth="9" defaultRowHeight="13.5" outlineLevelCol="6"/>
  <cols>
    <col min="1" max="1" width="9" style="25"/>
    <col min="2" max="2" width="29" style="25" customWidth="1"/>
    <col min="3" max="3" width="8" style="25" customWidth="1"/>
    <col min="4" max="4" width="9.375" style="25"/>
    <col min="5" max="5" width="12.5" style="27" customWidth="1"/>
    <col min="6" max="6" width="12.5" style="25" customWidth="1"/>
    <col min="7" max="7" width="7.875" style="25" customWidth="1"/>
    <col min="8" max="16384" width="9" style="25"/>
  </cols>
  <sheetData>
    <row r="1" ht="30.95" customHeight="1" spans="1:7">
      <c r="A1" s="28" t="s">
        <v>0</v>
      </c>
      <c r="B1" s="29"/>
      <c r="C1" s="29"/>
      <c r="D1" s="29"/>
      <c r="E1" s="29"/>
      <c r="F1" s="29"/>
      <c r="G1" s="29"/>
    </row>
    <row r="2" ht="30.95" customHeight="1" spans="1:7">
      <c r="A2" s="30" t="s">
        <v>37</v>
      </c>
      <c r="B2" s="31"/>
      <c r="C2" s="31"/>
      <c r="D2" s="31"/>
      <c r="E2" s="32"/>
      <c r="F2" s="31"/>
      <c r="G2" s="31"/>
    </row>
    <row r="3" ht="30.95" customHeight="1" spans="1:7">
      <c r="A3" s="17" t="s">
        <v>2</v>
      </c>
      <c r="B3" s="19" t="s">
        <v>3</v>
      </c>
      <c r="C3" s="19" t="s">
        <v>4</v>
      </c>
      <c r="D3" s="7" t="s">
        <v>5</v>
      </c>
      <c r="E3" s="33" t="s">
        <v>6</v>
      </c>
      <c r="F3" s="18" t="s">
        <v>27</v>
      </c>
      <c r="G3" s="17" t="s">
        <v>8</v>
      </c>
    </row>
    <row r="4" ht="30.95" customHeight="1" spans="1:7">
      <c r="A4" s="34" t="s">
        <v>38</v>
      </c>
      <c r="B4" s="35" t="s">
        <v>39</v>
      </c>
      <c r="C4" s="19"/>
      <c r="D4" s="7"/>
      <c r="E4" s="33"/>
      <c r="F4" s="18"/>
      <c r="G4" s="17"/>
    </row>
    <row r="5" ht="30.95" customHeight="1" spans="1:7">
      <c r="A5" s="34" t="s">
        <v>40</v>
      </c>
      <c r="B5" s="35" t="s">
        <v>41</v>
      </c>
      <c r="C5" s="19" t="s">
        <v>42</v>
      </c>
      <c r="D5" s="7">
        <v>4158</v>
      </c>
      <c r="E5" s="36"/>
      <c r="F5" s="37">
        <f t="shared" ref="F5:F9" si="0">ROUND(D5*E5,0)</f>
        <v>0</v>
      </c>
      <c r="G5" s="17"/>
    </row>
    <row r="6" ht="30.95" customHeight="1" spans="1:7">
      <c r="A6" s="34" t="s">
        <v>43</v>
      </c>
      <c r="B6" s="35" t="s">
        <v>44</v>
      </c>
      <c r="C6" s="19"/>
      <c r="D6" s="7"/>
      <c r="E6" s="33"/>
      <c r="F6" s="18"/>
      <c r="G6" s="17"/>
    </row>
    <row r="7" ht="30.95" customHeight="1" spans="1:7">
      <c r="A7" s="17" t="s">
        <v>40</v>
      </c>
      <c r="B7" s="35" t="s">
        <v>44</v>
      </c>
      <c r="C7" s="19" t="s">
        <v>42</v>
      </c>
      <c r="D7" s="7">
        <v>6237</v>
      </c>
      <c r="E7" s="33"/>
      <c r="F7" s="37">
        <f t="shared" si="0"/>
        <v>0</v>
      </c>
      <c r="G7" s="17"/>
    </row>
    <row r="8" ht="30.95" customHeight="1" spans="1:7">
      <c r="A8" s="34" t="s">
        <v>45</v>
      </c>
      <c r="B8" s="35" t="s">
        <v>46</v>
      </c>
      <c r="C8" s="19"/>
      <c r="D8" s="7"/>
      <c r="E8" s="33"/>
      <c r="F8" s="18"/>
      <c r="G8" s="17"/>
    </row>
    <row r="9" ht="30.95" customHeight="1" spans="1:7">
      <c r="A9" s="17" t="s">
        <v>40</v>
      </c>
      <c r="B9" s="35" t="s">
        <v>47</v>
      </c>
      <c r="C9" s="19" t="s">
        <v>42</v>
      </c>
      <c r="D9" s="7">
        <v>82399.2</v>
      </c>
      <c r="E9" s="36"/>
      <c r="F9" s="37">
        <f t="shared" si="0"/>
        <v>0</v>
      </c>
      <c r="G9" s="17"/>
    </row>
    <row r="10" ht="24" customHeight="1" spans="1:7">
      <c r="A10" s="17" t="s">
        <v>48</v>
      </c>
      <c r="B10" s="19" t="s">
        <v>49</v>
      </c>
      <c r="C10" s="19"/>
      <c r="D10" s="7"/>
      <c r="E10" s="7"/>
      <c r="F10" s="7"/>
      <c r="G10" s="19"/>
    </row>
    <row r="11" s="25" customFormat="1" ht="24" customHeight="1" spans="1:7">
      <c r="A11" s="17" t="s">
        <v>40</v>
      </c>
      <c r="B11" s="19" t="s">
        <v>50</v>
      </c>
      <c r="C11" s="19" t="s">
        <v>42</v>
      </c>
      <c r="D11" s="38">
        <v>46695.3</v>
      </c>
      <c r="E11" s="34"/>
      <c r="F11" s="37">
        <f>ROUND(D11*E11,0)</f>
        <v>0</v>
      </c>
      <c r="G11" s="19"/>
    </row>
    <row r="12" ht="24" customHeight="1" spans="1:7">
      <c r="A12" s="17" t="s">
        <v>51</v>
      </c>
      <c r="B12" s="19" t="s">
        <v>52</v>
      </c>
      <c r="C12" s="19"/>
      <c r="D12" s="7"/>
      <c r="E12" s="39"/>
      <c r="F12" s="37"/>
      <c r="G12" s="19"/>
    </row>
    <row r="13" ht="48" customHeight="1" spans="1:7">
      <c r="A13" s="17" t="s">
        <v>40</v>
      </c>
      <c r="B13" s="19" t="s">
        <v>53</v>
      </c>
      <c r="C13" s="19" t="s">
        <v>42</v>
      </c>
      <c r="D13" s="7">
        <v>6720</v>
      </c>
      <c r="E13" s="34"/>
      <c r="F13" s="37">
        <f>ROUND(D13*E13,0)</f>
        <v>0</v>
      </c>
      <c r="G13" s="19" t="s">
        <v>54</v>
      </c>
    </row>
    <row r="14" ht="24" customHeight="1" spans="1:7">
      <c r="A14" s="17" t="s">
        <v>30</v>
      </c>
      <c r="B14" s="19" t="s">
        <v>55</v>
      </c>
      <c r="C14" s="19" t="s">
        <v>42</v>
      </c>
      <c r="D14" s="7">
        <v>32481</v>
      </c>
      <c r="E14" s="34"/>
      <c r="F14" s="37">
        <f>ROUND(D14*E14,0)</f>
        <v>0</v>
      </c>
      <c r="G14" s="40"/>
    </row>
    <row r="15" s="25" customFormat="1" ht="24" customHeight="1" spans="1:7">
      <c r="A15" s="17" t="s">
        <v>56</v>
      </c>
      <c r="B15" s="19" t="s">
        <v>57</v>
      </c>
      <c r="C15" s="19" t="s">
        <v>42</v>
      </c>
      <c r="D15" s="7">
        <v>11939.3</v>
      </c>
      <c r="E15" s="34"/>
      <c r="F15" s="37">
        <f>ROUND(D15*E15,0)</f>
        <v>0</v>
      </c>
      <c r="G15" s="19"/>
    </row>
    <row r="16" s="25" customFormat="1" ht="24" customHeight="1" spans="1:7">
      <c r="A16" s="17" t="s">
        <v>58</v>
      </c>
      <c r="B16" s="7" t="s">
        <v>59</v>
      </c>
      <c r="C16" s="7"/>
      <c r="D16" s="7"/>
      <c r="E16" s="41"/>
      <c r="F16" s="37"/>
      <c r="G16" s="19"/>
    </row>
    <row r="17" s="25" customFormat="1" ht="24" customHeight="1" spans="1:7">
      <c r="A17" s="17" t="s">
        <v>40</v>
      </c>
      <c r="B17" s="19" t="s">
        <v>60</v>
      </c>
      <c r="C17" s="19" t="s">
        <v>61</v>
      </c>
      <c r="D17" s="42">
        <v>417.1</v>
      </c>
      <c r="E17" s="7"/>
      <c r="F17" s="37">
        <f t="shared" ref="F17:F19" si="1">ROUND(D17*E17,0)</f>
        <v>0</v>
      </c>
      <c r="G17" s="19"/>
    </row>
    <row r="18" s="25" customFormat="1" ht="24" customHeight="1" spans="1:7">
      <c r="A18" s="17" t="s">
        <v>30</v>
      </c>
      <c r="B18" s="19" t="s">
        <v>62</v>
      </c>
      <c r="C18" s="19" t="s">
        <v>61</v>
      </c>
      <c r="D18" s="42">
        <v>695.1</v>
      </c>
      <c r="E18" s="7"/>
      <c r="F18" s="37">
        <f t="shared" si="1"/>
        <v>0</v>
      </c>
      <c r="G18" s="19"/>
    </row>
    <row r="19" s="25" customFormat="1" ht="24" customHeight="1" spans="1:7">
      <c r="A19" s="17" t="s">
        <v>16</v>
      </c>
      <c r="B19" s="19" t="s">
        <v>63</v>
      </c>
      <c r="C19" s="19" t="s">
        <v>61</v>
      </c>
      <c r="D19" s="42">
        <v>12583</v>
      </c>
      <c r="E19" s="7"/>
      <c r="F19" s="37">
        <f t="shared" si="1"/>
        <v>0</v>
      </c>
      <c r="G19" s="19"/>
    </row>
    <row r="20" s="26" customFormat="1" ht="24" customHeight="1" spans="1:7">
      <c r="A20" s="22" t="s">
        <v>64</v>
      </c>
      <c r="B20" s="22"/>
      <c r="C20" s="22"/>
      <c r="D20" s="22"/>
      <c r="E20" s="22"/>
      <c r="F20" s="43">
        <f>SUM(F4:F19)</f>
        <v>0</v>
      </c>
      <c r="G20" s="22" t="s">
        <v>25</v>
      </c>
    </row>
    <row r="21" ht="24" customHeight="1"/>
    <row r="22" ht="24" customHeight="1"/>
  </sheetData>
  <sheetProtection password="E783" sheet="1" objects="1"/>
  <protectedRanges>
    <protectedRange sqref="E4:E19" name="区域1"/>
  </protectedRanges>
  <mergeCells count="3">
    <mergeCell ref="A1:G1"/>
    <mergeCell ref="A2:G2"/>
    <mergeCell ref="A20:D20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showZeros="0" view="pageBreakPreview" zoomScaleNormal="100" workbookViewId="0">
      <selection activeCell="E5" sqref="E5"/>
    </sheetView>
  </sheetViews>
  <sheetFormatPr defaultColWidth="9" defaultRowHeight="24.95" customHeight="1" outlineLevelCol="6"/>
  <cols>
    <col min="1" max="1" width="8.63333333333333" style="11" customWidth="1"/>
    <col min="2" max="2" width="24.3833333333333" style="11" customWidth="1"/>
    <col min="3" max="3" width="6" style="11" customWidth="1"/>
    <col min="4" max="4" width="9.66666666666667" style="11"/>
    <col min="5" max="6" width="15.375" style="11" customWidth="1"/>
    <col min="7" max="7" width="8.25" style="11" customWidth="1"/>
    <col min="8" max="16384" width="9" style="11"/>
  </cols>
  <sheetData>
    <row r="1" ht="30" customHeight="1" spans="1:7">
      <c r="A1" s="14" t="s">
        <v>0</v>
      </c>
      <c r="B1" s="3"/>
      <c r="C1" s="3"/>
      <c r="D1" s="3"/>
      <c r="E1" s="3"/>
      <c r="F1" s="3"/>
      <c r="G1" s="3"/>
    </row>
    <row r="2" ht="30" customHeight="1" spans="1:7">
      <c r="A2" s="15" t="s">
        <v>65</v>
      </c>
      <c r="B2" s="16"/>
      <c r="C2" s="16"/>
      <c r="D2" s="16"/>
      <c r="E2" s="16"/>
      <c r="F2" s="16"/>
      <c r="G2" s="16"/>
    </row>
    <row r="3" ht="39.9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27</v>
      </c>
      <c r="G3" s="7" t="s">
        <v>8</v>
      </c>
    </row>
    <row r="4" ht="39.95" customHeight="1" spans="1:7">
      <c r="A4" s="17" t="s">
        <v>66</v>
      </c>
      <c r="B4" s="7" t="s">
        <v>67</v>
      </c>
      <c r="C4" s="7"/>
      <c r="D4" s="7"/>
      <c r="E4" s="7"/>
      <c r="F4" s="7"/>
      <c r="G4" s="7"/>
    </row>
    <row r="5" s="11" customFormat="1" ht="39.95" customHeight="1" spans="1:7">
      <c r="A5" s="17" t="s">
        <v>40</v>
      </c>
      <c r="B5" s="7" t="s">
        <v>68</v>
      </c>
      <c r="C5" s="7" t="s">
        <v>42</v>
      </c>
      <c r="D5" s="18">
        <v>2366</v>
      </c>
      <c r="F5" s="7">
        <f>ROUND(D5*E5,0)</f>
        <v>0</v>
      </c>
      <c r="G5" s="19"/>
    </row>
    <row r="6" s="12" customFormat="1" ht="39.95" customHeight="1" spans="1:7">
      <c r="A6" s="20" t="s">
        <v>69</v>
      </c>
      <c r="B6" s="21"/>
      <c r="C6" s="22"/>
      <c r="D6" s="22"/>
      <c r="E6" s="23"/>
      <c r="F6" s="23">
        <f>SUM(F4:F5)</f>
        <v>0</v>
      </c>
      <c r="G6" s="23" t="s">
        <v>25</v>
      </c>
    </row>
    <row r="7" ht="29.25" customHeight="1"/>
    <row r="8" s="13" customFormat="1" ht="30" customHeight="1" spans="1:7">
      <c r="A8" s="11"/>
      <c r="B8" s="11"/>
      <c r="C8" s="11"/>
      <c r="D8" s="11"/>
      <c r="E8" s="11"/>
      <c r="F8" s="11"/>
      <c r="G8" s="11"/>
    </row>
    <row r="9" s="13" customFormat="1" ht="30" customHeight="1" spans="1:7">
      <c r="A9" s="11"/>
      <c r="B9" s="11"/>
      <c r="C9" s="11"/>
      <c r="D9" s="11"/>
      <c r="E9" s="11"/>
      <c r="F9" s="11"/>
      <c r="G9" s="11"/>
    </row>
    <row r="10" ht="35.25" customHeight="1"/>
    <row r="11" ht="13.5" hidden="1" customHeight="1"/>
    <row r="91" customHeight="1" spans="4:4">
      <c r="D91" s="24"/>
    </row>
  </sheetData>
  <sheetProtection password="E783" sheet="1" objects="1"/>
  <protectedRanges>
    <protectedRange sqref="E4:E5" name="区域1"/>
  </protectedRanges>
  <mergeCells count="3">
    <mergeCell ref="A1:G1"/>
    <mergeCell ref="A2:G2"/>
    <mergeCell ref="A6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Zeros="0" view="pageBreakPreview" zoomScaleNormal="100" workbookViewId="0">
      <selection activeCell="D6" sqref="D6"/>
    </sheetView>
  </sheetViews>
  <sheetFormatPr defaultColWidth="9" defaultRowHeight="15.75" outlineLevelCol="3"/>
  <cols>
    <col min="1" max="1" width="14.8833333333333" style="2" customWidth="1"/>
    <col min="2" max="2" width="21.1333333333333" style="2" customWidth="1"/>
    <col min="3" max="3" width="25.1333333333333" style="2" customWidth="1"/>
    <col min="4" max="4" width="22.5" style="2" customWidth="1"/>
    <col min="5" max="16384" width="9" style="2"/>
  </cols>
  <sheetData>
    <row r="1" ht="41.25" customHeight="1" spans="1:4">
      <c r="A1" s="3" t="s">
        <v>70</v>
      </c>
      <c r="B1" s="4"/>
      <c r="C1" s="4"/>
      <c r="D1" s="4"/>
    </row>
    <row r="2" s="1" customFormat="1" ht="31.5" customHeight="1" spans="1:4">
      <c r="A2" s="5" t="s">
        <v>71</v>
      </c>
      <c r="B2" s="5"/>
      <c r="C2" s="5"/>
      <c r="D2" s="5"/>
    </row>
    <row r="3" s="1" customFormat="1" ht="41.25" customHeight="1" spans="1:4">
      <c r="A3" s="6" t="s">
        <v>72</v>
      </c>
      <c r="B3" s="6" t="s">
        <v>73</v>
      </c>
      <c r="C3" s="6" t="s">
        <v>74</v>
      </c>
      <c r="D3" s="6" t="s">
        <v>75</v>
      </c>
    </row>
    <row r="4" s="1" customFormat="1" ht="46.5" customHeight="1" spans="1:4">
      <c r="A4" s="7">
        <v>1</v>
      </c>
      <c r="B4" s="7">
        <v>100</v>
      </c>
      <c r="C4" s="7" t="s">
        <v>76</v>
      </c>
      <c r="D4" s="8">
        <f>'100章'!F11</f>
        <v>0</v>
      </c>
    </row>
    <row r="5" s="1" customFormat="1" ht="46.5" customHeight="1" spans="1:4">
      <c r="A5" s="7">
        <v>2</v>
      </c>
      <c r="B5" s="7">
        <v>200</v>
      </c>
      <c r="C5" s="7" t="s">
        <v>77</v>
      </c>
      <c r="D5" s="7">
        <f>'200章'!F7</f>
        <v>0</v>
      </c>
    </row>
    <row r="6" s="1" customFormat="1" ht="46.5" customHeight="1" spans="1:4">
      <c r="A6" s="7">
        <v>3</v>
      </c>
      <c r="B6" s="7">
        <v>300</v>
      </c>
      <c r="C6" s="7" t="s">
        <v>78</v>
      </c>
      <c r="D6" s="7">
        <f>'300章'!F20</f>
        <v>0</v>
      </c>
    </row>
    <row r="7" s="1" customFormat="1" ht="46.5" customHeight="1" spans="1:4">
      <c r="A7" s="7">
        <v>4</v>
      </c>
      <c r="B7" s="7">
        <v>400</v>
      </c>
      <c r="C7" s="7" t="s">
        <v>79</v>
      </c>
      <c r="D7" s="7">
        <f>'400章'!F6</f>
        <v>0</v>
      </c>
    </row>
    <row r="8" s="1" customFormat="1" ht="46.5" customHeight="1" spans="1:4">
      <c r="A8" s="7">
        <v>6</v>
      </c>
      <c r="B8" s="7" t="s">
        <v>80</v>
      </c>
      <c r="C8" s="7"/>
      <c r="D8" s="8">
        <f>SUM(D4:D7)</f>
        <v>0</v>
      </c>
    </row>
    <row r="9" s="1" customFormat="1" ht="46.5" customHeight="1" spans="1:4">
      <c r="A9" s="7">
        <v>7</v>
      </c>
      <c r="B9" s="7" t="s">
        <v>81</v>
      </c>
      <c r="C9" s="7"/>
      <c r="D9" s="7">
        <f>ROUND(D8*0.03,0)</f>
        <v>0</v>
      </c>
    </row>
    <row r="10" s="1" customFormat="1" ht="46.5" customHeight="1" spans="1:4">
      <c r="A10" s="7">
        <v>8</v>
      </c>
      <c r="B10" s="7" t="s">
        <v>82</v>
      </c>
      <c r="C10" s="7"/>
      <c r="D10" s="8">
        <f>SUM(D8:D9)</f>
        <v>0</v>
      </c>
    </row>
    <row r="11" s="1" customFormat="1" ht="30" customHeight="1" spans="3:4">
      <c r="C11" s="9"/>
      <c r="D11" s="10"/>
    </row>
    <row r="12" s="1" customFormat="1" ht="30" customHeight="1" spans="3:4">
      <c r="C12" s="9"/>
      <c r="D12" s="10"/>
    </row>
    <row r="13" s="1" customFormat="1" ht="30" customHeight="1" spans="3:4">
      <c r="C13" s="9"/>
      <c r="D13" s="10"/>
    </row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12"/>
    <row r="21" s="1" customFormat="1" ht="12"/>
    <row r="22" s="1" customFormat="1" ht="12"/>
    <row r="23" s="1" customFormat="1" ht="12"/>
    <row r="24" s="1" customFormat="1" ht="12"/>
    <row r="25" s="1" customFormat="1" ht="12"/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</sheetData>
  <sheetProtection password="E783" sheet="1" objects="1"/>
  <protectedRanges>
    <protectedRange sqref="E7" name="区域1"/>
  </protectedRanges>
  <mergeCells count="5">
    <mergeCell ref="A1:D1"/>
    <mergeCell ref="A2:D2"/>
    <mergeCell ref="B8:C8"/>
    <mergeCell ref="B9:C9"/>
    <mergeCell ref="B10:C1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>
    <arrUserId title="区域1" rangeCreator="" othersAccessPermission="edit"/>
  </rangeList>
  <rangeList sheetStid="3" master="">
    <arrUserId title="区域1" rangeCreator="" othersAccessPermission="edit"/>
  </rangeList>
  <rangeList sheetStid="4" master="">
    <arrUserId title="区域1" rangeCreator="" othersAccessPermission="edit"/>
  </rangeList>
  <rangeList sheetStid="6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100章</vt:lpstr>
      <vt:lpstr>200章</vt:lpstr>
      <vt:lpstr>300章</vt:lpstr>
      <vt:lpstr>400章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ZhaoH</dc:creator>
  <cp:lastModifiedBy>曹筱</cp:lastModifiedBy>
  <dcterms:created xsi:type="dcterms:W3CDTF">2021-03-25T04:50:00Z</dcterms:created>
  <dcterms:modified xsi:type="dcterms:W3CDTF">2022-04-07T08:34:04Z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C451975718234F0A95D2B0C98E1E8DC2</vt:lpwstr>
  </property>
  <property fmtid="{D5CDD505-2E9C-101B-9397-08002B2CF9AE}" pid="3" name="KSOProductBuildVer">
    <vt:lpwstr>2052-11.1.0.11365</vt:lpwstr>
  </property>
</Properties>
</file>